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FFER\foffer\Email,Andrzej, Kruszewski,andrzej.kruszewski@merkandi.pl\"/>
    </mc:Choice>
  </mc:AlternateContent>
  <xr:revisionPtr revIDLastSave="0" documentId="13_ncr:1_{E1C870B2-8F3E-4030-86BA-1FF27939C1CB}" xr6:coauthVersionLast="3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ocks" sheetId="1" r:id="rId1"/>
    <sheet name="Breakdown" sheetId="2" r:id="rId2"/>
  </sheets>
  <definedNames>
    <definedName name="_ESF10026" localSheetId="0">Stocks!$AJ$3:$AJ$5</definedName>
    <definedName name="_ESF10242" localSheetId="0">Stocks!$Y$3:$Y$5</definedName>
    <definedName name="_ESF10514" localSheetId="0">Stocks!$AK$3:$AK$5</definedName>
    <definedName name="_ESF11105" localSheetId="0">Stocks!$N$3:$N$5</definedName>
    <definedName name="_ESF11106" localSheetId="0">Stocks!$O$3:$O$5</definedName>
    <definedName name="_ESF11107" localSheetId="0">Stocks!$P$3:$P$5</definedName>
    <definedName name="_ESF12374" localSheetId="0">Stocks!$Q$3:$Q$5</definedName>
    <definedName name="_ESF13156" localSheetId="0">Stocks!$AK$1</definedName>
    <definedName name="_ESF13166" localSheetId="0">Stocks!$AL$3:$AL$5</definedName>
    <definedName name="_ESF13167" localSheetId="0">Stocks!$AM$3:$AM$5</definedName>
    <definedName name="_ESF13168" localSheetId="0">Stocks!$AN$3:$AN$5</definedName>
    <definedName name="_ESF13452" localSheetId="0">Stocks!$C$6</definedName>
    <definedName name="_ESF14714" localSheetId="1">Breakdown!$B$2:$B$5</definedName>
    <definedName name="_ESF14715" localSheetId="1">Breakdown!$C$2:$C$5</definedName>
    <definedName name="_ESF14716" localSheetId="1">Breakdown!$D$2:$D$5</definedName>
    <definedName name="_ESF14717" localSheetId="1">Breakdown!$E$2:$E$5</definedName>
    <definedName name="_ESF14718" localSheetId="1">Breakdown!$F$2:$F$5</definedName>
    <definedName name="_ESF14719" localSheetId="1">Breakdown!$G$2:$G$5</definedName>
    <definedName name="_ESF14720" localSheetId="1">Breakdown!$H$2:$H$5</definedName>
    <definedName name="_ESF14721" localSheetId="1">Breakdown!$I$2:$I$5</definedName>
    <definedName name="_ESF14722" localSheetId="1">Breakdown!$J$2:$J$5</definedName>
    <definedName name="_ESF14723" localSheetId="1">Breakdown!$K$2:$K$5</definedName>
    <definedName name="_ESF14724" localSheetId="1">Breakdown!$L$2:$L$5</definedName>
    <definedName name="_ESF14725" localSheetId="1">Breakdown!$M$2:$M$5</definedName>
    <definedName name="_ESF14726" localSheetId="1">Breakdown!$N$2:$N$5</definedName>
    <definedName name="_ESF14727" localSheetId="1">Breakdown!$O$2:$O$5</definedName>
    <definedName name="_ESF14728" localSheetId="1">Breakdown!$P$2:$P$5</definedName>
    <definedName name="_ESF14729" localSheetId="1">Breakdown!$Q$2:$Q$5</definedName>
    <definedName name="_ESF14730" localSheetId="1">Breakdown!$R$2:$R$5</definedName>
    <definedName name="_ESF15024" localSheetId="0">Stocks!$T$3:$T$5</definedName>
    <definedName name="_ESF15025" localSheetId="0">Stocks!$U$3:$U$5</definedName>
    <definedName name="_ESF15026" localSheetId="0">Stocks!$V$3:$V$5</definedName>
    <definedName name="_ESF15027" localSheetId="0">Stocks!$W$3:$W$5</definedName>
    <definedName name="_ESF15028" localSheetId="0">Stocks!$X$3:$X$5</definedName>
    <definedName name="_ESF15029" localSheetId="0">Stocks!$Z$3:$Z$5</definedName>
    <definedName name="_ESF15405" localSheetId="0">Stocks!$AA$3:$AA$5</definedName>
    <definedName name="_ESF15407" localSheetId="0">Stocks!$AB$3:$AB$5</definedName>
    <definedName name="_ESF29786" localSheetId="0">Stocks!$AO$3:$AO$5</definedName>
    <definedName name="_ESF34908" localSheetId="0">Stocks!$AP$3:$AP$5</definedName>
    <definedName name="_ESF37217" localSheetId="0">Stocks!$AQ$3:$AQ$5</definedName>
    <definedName name="_ESF37397" localSheetId="0">Stocks!$AR$3:$AR$5</definedName>
    <definedName name="_ESF37511" localSheetId="0">Stocks!$AS$3:$AS$5</definedName>
    <definedName name="_ESF4263" localSheetId="0">Stocks!$AI$1</definedName>
    <definedName name="_ESF4265" localSheetId="0">Stocks!$C$3:$C$5</definedName>
    <definedName name="_ESF4266" localSheetId="0">Stocks!$D$3:$D$5</definedName>
    <definedName name="_ESF4267" localSheetId="0">Stocks!$E$3:$E$5</definedName>
    <definedName name="_ESF4269" localSheetId="0">Stocks!$F$3:$F$5</definedName>
    <definedName name="_ESF4270" localSheetId="0">Stocks!$H$3:$H$5</definedName>
    <definedName name="_ESF4271" localSheetId="0">Stocks!$I$3:$I$5</definedName>
    <definedName name="_ESF4272" localSheetId="0">Stocks!$J$3:$J$5</definedName>
    <definedName name="_ESF4273" localSheetId="0">Stocks!$K$3:$K$5</definedName>
    <definedName name="_ESF4274" localSheetId="0">Stocks!$L$3:$L$5</definedName>
    <definedName name="_ESF4277" localSheetId="0">Stocks!$B$3:$B$5</definedName>
    <definedName name="_ESF5408" localSheetId="0">Stocks!$R$3:$R$5</definedName>
    <definedName name="_ESF5409" localSheetId="0">Stocks!$S$3:$S$5</definedName>
    <definedName name="_ESF5422" localSheetId="0">Stocks!$AC$3:$AC$5</definedName>
    <definedName name="_ESF5423" localSheetId="0">Stocks!$AG$3:$AG$5</definedName>
    <definedName name="_ESF5536" localSheetId="0">Stocks!$U$1</definedName>
    <definedName name="_ESF5537" localSheetId="0">Stocks!$W$1</definedName>
    <definedName name="_ESF5538" localSheetId="0">Stocks!$Y$1</definedName>
    <definedName name="_ESF5539" localSheetId="0">Stocks!$AA$1</definedName>
    <definedName name="_ESF5540" localSheetId="0">Stocks!$AC$1</definedName>
    <definedName name="_ESF5541" localSheetId="0">Stocks!$AE$1</definedName>
    <definedName name="_ESF5542" localSheetId="0">Stocks!$AG$1</definedName>
    <definedName name="_ESF5564" localSheetId="0">Stocks!$M$3:$M$5</definedName>
    <definedName name="_ESF7926" localSheetId="0">Stocks!$AD$3:$AD$5</definedName>
    <definedName name="_ESF8108" localSheetId="0">Stocks!$G$3:$G$5</definedName>
    <definedName name="_ESF8266" localSheetId="0">Stocks!$AE$3:$AE$5</definedName>
    <definedName name="_ESF8370" localSheetId="0">Stocks!$S$1</definedName>
    <definedName name="_ESF8384" localSheetId="0">Stocks!$AF$3:$AF$5</definedName>
    <definedName name="_ESF8600" localSheetId="0">Stocks!$M$1</definedName>
    <definedName name="_ESF8672" localSheetId="0">Stocks!$AH$3:$AH$5</definedName>
    <definedName name="_ESF9078" localSheetId="0">Stocks!$AI$3:$AI$5</definedName>
    <definedName name="_ESF9249" localSheetId="0">Stocks!$B$1</definedName>
    <definedName name="_EST1063" localSheetId="1">Breakdown!$B$2:$R$5</definedName>
    <definedName name="_EST405" localSheetId="0">Stocks!$B$1:$AK$6</definedName>
    <definedName name="_EST406" localSheetId="0">Stocks!$B$3:$AS$5</definedName>
    <definedName name="_xlnm.Print_Titles" localSheetId="0">Stocks!$2:$2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2" l="1"/>
  <c r="B4" i="2"/>
  <c r="B5" i="2"/>
  <c r="B1" i="1" l="1"/>
  <c r="F2" i="1" l="1"/>
  <c r="B2" i="2" l="1"/>
  <c r="P6" i="2" l="1"/>
  <c r="G6" i="2"/>
  <c r="H6" i="2"/>
  <c r="I6" i="2"/>
  <c r="J6" i="2"/>
  <c r="K6" i="2"/>
  <c r="L6" i="2"/>
  <c r="M6" i="2"/>
  <c r="N6" i="2"/>
  <c r="O6" i="2"/>
  <c r="F6" i="2"/>
  <c r="B6" i="1" l="1"/>
  <c r="AI1" i="1" l="1"/>
  <c r="S1" i="1" l="1"/>
</calcChain>
</file>

<file path=xl/sharedStrings.xml><?xml version="1.0" encoding="utf-8"?>
<sst xmlns="http://schemas.openxmlformats.org/spreadsheetml/2006/main" count="172" uniqueCount="121">
  <si>
    <t>Item No.</t>
  </si>
  <si>
    <t>Desc.</t>
  </si>
  <si>
    <t>Material</t>
  </si>
  <si>
    <t>Size</t>
  </si>
  <si>
    <t>Color</t>
  </si>
  <si>
    <t>Packing</t>
  </si>
  <si>
    <t>Brand</t>
  </si>
  <si>
    <t>Pic.</t>
    <phoneticPr fontId="1" type="noConversion"/>
  </si>
  <si>
    <t>季节</t>
    <phoneticPr fontId="1" type="noConversion"/>
  </si>
  <si>
    <t>状态</t>
    <phoneticPr fontId="1" type="noConversion"/>
  </si>
  <si>
    <t>级别</t>
    <phoneticPr fontId="1" type="noConversion"/>
  </si>
  <si>
    <t>录入人</t>
    <phoneticPr fontId="1" type="noConversion"/>
  </si>
  <si>
    <t>录入账号</t>
    <phoneticPr fontId="1" type="noConversion"/>
  </si>
  <si>
    <t>修改人</t>
    <phoneticPr fontId="1" type="noConversion"/>
  </si>
  <si>
    <t>修改账号</t>
    <phoneticPr fontId="1" type="noConversion"/>
  </si>
  <si>
    <t>截止日期</t>
  </si>
  <si>
    <t>Unit</t>
    <phoneticPr fontId="1" type="noConversion"/>
  </si>
  <si>
    <t>母牌</t>
    <phoneticPr fontId="1" type="noConversion"/>
  </si>
  <si>
    <t>Price</t>
    <phoneticPr fontId="1" type="noConversion"/>
  </si>
  <si>
    <t>原货号</t>
    <phoneticPr fontId="1" type="noConversion"/>
  </si>
  <si>
    <t>文件名</t>
    <phoneticPr fontId="1" type="noConversion"/>
  </si>
  <si>
    <t>分类</t>
    <phoneticPr fontId="1" type="noConversion"/>
  </si>
  <si>
    <t>编号</t>
    <phoneticPr fontId="1" type="noConversion"/>
  </si>
  <si>
    <t>款号</t>
    <phoneticPr fontId="1" type="noConversion"/>
  </si>
  <si>
    <t>Qty</t>
    <phoneticPr fontId="1" type="noConversion"/>
  </si>
  <si>
    <t>完成时间</t>
    <phoneticPr fontId="1" type="noConversion"/>
  </si>
  <si>
    <t>报关</t>
    <phoneticPr fontId="1" type="noConversion"/>
  </si>
  <si>
    <t>锁定国家</t>
    <phoneticPr fontId="1" type="noConversion"/>
  </si>
  <si>
    <t>录入时间</t>
    <phoneticPr fontId="1" type="noConversion"/>
  </si>
  <si>
    <t>修改时间</t>
    <phoneticPr fontId="1" type="noConversion"/>
  </si>
  <si>
    <t>类别</t>
    <phoneticPr fontId="1" type="noConversion"/>
  </si>
  <si>
    <t>完成天数</t>
    <phoneticPr fontId="1" type="noConversion"/>
  </si>
  <si>
    <t>大于30天Brand</t>
    <phoneticPr fontId="1" type="noConversion"/>
  </si>
  <si>
    <t>大于30天级别</t>
    <phoneticPr fontId="1" type="noConversion"/>
  </si>
  <si>
    <t>采购</t>
    <phoneticPr fontId="1" type="noConversion"/>
  </si>
  <si>
    <t>尾行↑</t>
    <phoneticPr fontId="1" type="noConversion"/>
  </si>
  <si>
    <r>
      <t>细货号</t>
    </r>
    <r>
      <rPr>
        <sz val="11"/>
        <color theme="0"/>
        <rFont val="等线"/>
        <family val="3"/>
        <charset val="134"/>
      </rPr>
      <t>↑</t>
    </r>
    <phoneticPr fontId="1" type="noConversion"/>
  </si>
  <si>
    <t>品牌</t>
    <phoneticPr fontId="1" type="noConversion"/>
  </si>
  <si>
    <t>RnCa</t>
    <phoneticPr fontId="1" type="noConversion"/>
  </si>
  <si>
    <t>发Offer</t>
    <phoneticPr fontId="1" type="noConversion"/>
  </si>
  <si>
    <t>级别数量</t>
    <phoneticPr fontId="1" type="noConversion"/>
  </si>
  <si>
    <t>色数</t>
    <phoneticPr fontId="1" type="noConversion"/>
  </si>
  <si>
    <t>配Offer</t>
    <phoneticPr fontId="1" type="noConversion"/>
  </si>
  <si>
    <t>面料</t>
    <phoneticPr fontId="1" type="noConversion"/>
  </si>
  <si>
    <t>货源</t>
    <phoneticPr fontId="1" type="noConversion"/>
  </si>
  <si>
    <t>品名</t>
    <phoneticPr fontId="1" type="noConversion"/>
  </si>
  <si>
    <t>织材</t>
    <phoneticPr fontId="1" type="noConversion"/>
  </si>
  <si>
    <t>起订量</t>
    <phoneticPr fontId="1" type="noConversion"/>
  </si>
  <si>
    <t>价格备注</t>
    <phoneticPr fontId="1" type="noConversion"/>
  </si>
  <si>
    <t>贸易货主</t>
  </si>
  <si>
    <t>每天每周</t>
  </si>
  <si>
    <t>370737</t>
  </si>
  <si>
    <t>小珂A</t>
  </si>
  <si>
    <t>62701</t>
  </si>
  <si>
    <t>fe2ad3e680a0480ec38d6c83c621ed40</t>
    <phoneticPr fontId="1" type="noConversion"/>
  </si>
  <si>
    <t>78c6bd46abe986128bfb1b03e01ac4b3</t>
    <phoneticPr fontId="1" type="noConversion"/>
  </si>
  <si>
    <t>bd96a7c40f24efc4c7ca6ebe2f6eef98</t>
    <phoneticPr fontId="1" type="noConversion"/>
  </si>
  <si>
    <t>94f0101771df81afcd18b0822a7cd629</t>
    <phoneticPr fontId="1" type="noConversion"/>
  </si>
  <si>
    <t>c111979dc33d5b81829b68f1d1778c61</t>
    <phoneticPr fontId="1" type="noConversion"/>
  </si>
  <si>
    <t>df80efffd24e28978ad0507ee1e2371d</t>
    <phoneticPr fontId="1" type="noConversion"/>
  </si>
  <si>
    <t>e3f9dc671239c2dca676b7e7ec63426f</t>
    <phoneticPr fontId="1" type="noConversion"/>
  </si>
  <si>
    <t>ae77c97d0da684e5401daeee2a607370</t>
    <phoneticPr fontId="1" type="noConversion"/>
  </si>
  <si>
    <t>d551fdff199f437deb86cd02618541e3</t>
    <phoneticPr fontId="1" type="noConversion"/>
  </si>
  <si>
    <t>06d870a43eafc5ec3c717809d5275273</t>
    <phoneticPr fontId="1" type="noConversion"/>
  </si>
  <si>
    <t>8c2fbafae2604af16818252417e62209</t>
    <phoneticPr fontId="1" type="noConversion"/>
  </si>
  <si>
    <t>d890393a24478d3bfeb2a27812c33173</t>
    <phoneticPr fontId="1" type="noConversion"/>
  </si>
  <si>
    <t>1eb34ea3f799eb7b1526b1c9ce81c650</t>
    <phoneticPr fontId="1" type="noConversion"/>
  </si>
  <si>
    <t>be28b5ef74c976e5ec05919290c0dcc8</t>
    <phoneticPr fontId="1" type="noConversion"/>
  </si>
  <si>
    <t>370737A</t>
    <phoneticPr fontId="1" type="noConversion"/>
  </si>
  <si>
    <t>370737B</t>
    <phoneticPr fontId="1" type="noConversion"/>
  </si>
  <si>
    <t>370737C</t>
    <phoneticPr fontId="1" type="noConversion"/>
  </si>
  <si>
    <t>Girl's pajama set 2pcs (flannel)</t>
    <phoneticPr fontId="1" type="noConversion"/>
  </si>
  <si>
    <t>Boy's pajama set 2pcs (flannel)</t>
    <phoneticPr fontId="1" type="noConversion"/>
  </si>
  <si>
    <t>Baby's pajama set 2pcs (flannel)</t>
    <phoneticPr fontId="1" type="noConversion"/>
  </si>
  <si>
    <t>baby berry</t>
    <phoneticPr fontId="1" type="noConversion"/>
  </si>
  <si>
    <t>100%cotton</t>
    <phoneticPr fontId="1" type="noConversion"/>
  </si>
  <si>
    <t>1, 2, 3, 4, 5(stands for age 1-5)</t>
    <phoneticPr fontId="1" type="noConversion"/>
  </si>
  <si>
    <t>0, 1, 2(stands for age 6-24M)</t>
    <phoneticPr fontId="1" type="noConversion"/>
  </si>
  <si>
    <t>1color: printing</t>
    <phoneticPr fontId="1" type="noConversion"/>
  </si>
  <si>
    <t>ctn packing</t>
    <phoneticPr fontId="1" type="noConversion"/>
  </si>
  <si>
    <t>女童睡衣</t>
    <phoneticPr fontId="1" type="noConversion"/>
  </si>
  <si>
    <t>男童睡衣</t>
    <phoneticPr fontId="1" type="noConversion"/>
  </si>
  <si>
    <t>婴儿睡衣</t>
    <phoneticPr fontId="1" type="noConversion"/>
  </si>
  <si>
    <t>夏季冬季</t>
    <phoneticPr fontId="1" type="noConversion"/>
  </si>
  <si>
    <t>sets</t>
    <phoneticPr fontId="1" type="noConversion"/>
  </si>
  <si>
    <t>次选</t>
    <phoneticPr fontId="1" type="noConversion"/>
  </si>
  <si>
    <t>1服装</t>
    <phoneticPr fontId="1" type="noConversion"/>
  </si>
  <si>
    <t>无牌</t>
    <phoneticPr fontId="1" type="noConversion"/>
  </si>
  <si>
    <t>Stocks.370737.baby.berry.Kid's&amp;Baby's.pajama.set.6040sets</t>
    <phoneticPr fontId="1" type="noConversion"/>
  </si>
  <si>
    <t>baby berry-1086</t>
    <phoneticPr fontId="1" type="noConversion"/>
  </si>
  <si>
    <t>其它</t>
    <phoneticPr fontId="1" type="noConversion"/>
  </si>
  <si>
    <t>女童睡衣套装</t>
    <phoneticPr fontId="1" type="noConversion"/>
  </si>
  <si>
    <t>男童睡衣套装</t>
    <phoneticPr fontId="1" type="noConversion"/>
  </si>
  <si>
    <t>婴儿睡衣套装</t>
    <phoneticPr fontId="1" type="noConversion"/>
  </si>
  <si>
    <t>梭织高棉</t>
    <phoneticPr fontId="1" type="noConversion"/>
  </si>
  <si>
    <t>0</t>
    <phoneticPr fontId="1" type="noConversion"/>
  </si>
  <si>
    <t>FOB China Port</t>
    <phoneticPr fontId="1" type="noConversion"/>
  </si>
  <si>
    <t>671</t>
    <phoneticPr fontId="1" type="noConversion"/>
  </si>
  <si>
    <t>Color</t>
    <phoneticPr fontId="1" type="noConversion"/>
  </si>
  <si>
    <t>printing</t>
    <phoneticPr fontId="1" type="noConversion"/>
  </si>
  <si>
    <t>Total</t>
    <phoneticPr fontId="1" type="noConversion"/>
  </si>
  <si>
    <t>3400</t>
    <phoneticPr fontId="1" type="noConversion"/>
  </si>
  <si>
    <t>1840</t>
    <phoneticPr fontId="1" type="noConversion"/>
  </si>
  <si>
    <t>1</t>
    <phoneticPr fontId="1" type="noConversion"/>
  </si>
  <si>
    <t>800</t>
    <phoneticPr fontId="1" type="noConversion"/>
  </si>
  <si>
    <t>460</t>
    <phoneticPr fontId="1" type="noConversion"/>
  </si>
  <si>
    <t>2</t>
    <phoneticPr fontId="1" type="noConversion"/>
  </si>
  <si>
    <t>320</t>
    <phoneticPr fontId="1" type="noConversion"/>
  </si>
  <si>
    <t>3</t>
    <phoneticPr fontId="1" type="noConversion"/>
  </si>
  <si>
    <t>750</t>
    <phoneticPr fontId="1" type="noConversion"/>
  </si>
  <si>
    <t>4</t>
    <phoneticPr fontId="1" type="noConversion"/>
  </si>
  <si>
    <t>550</t>
    <phoneticPr fontId="1" type="noConversion"/>
  </si>
  <si>
    <t>5</t>
    <phoneticPr fontId="1" type="noConversion"/>
  </si>
  <si>
    <t>500</t>
    <phoneticPr fontId="1" type="noConversion"/>
  </si>
  <si>
    <t>420</t>
    <phoneticPr fontId="1" type="noConversion"/>
  </si>
  <si>
    <t>370737A101</t>
    <phoneticPr fontId="1" type="noConversion"/>
  </si>
  <si>
    <t>370737A102</t>
    <phoneticPr fontId="1" type="noConversion"/>
  </si>
  <si>
    <t>370737B101</t>
    <phoneticPr fontId="1" type="noConversion"/>
  </si>
  <si>
    <t>370737B102</t>
    <phoneticPr fontId="1" type="noConversion"/>
  </si>
  <si>
    <t>尾行</t>
    <phoneticPr fontId="1" type="noConversion"/>
  </si>
  <si>
    <t>US$2.99 /set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</si>
</sst>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/mm/dd;@"/>
    <numFmt numFmtId="177" formatCode="yy/mm/dd\ h:mm;@"/>
    <numFmt numFmtId="178" formatCode=";;;"/>
  </numFmts>
  <fonts count="11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name val="等线"/>
      <family val="3"/>
      <charset val="134"/>
      <scheme val="minor"/>
    </font>
    <font>
      <sz val="11"/>
      <color theme="0"/>
      <name val="等线"/>
      <family val="3"/>
      <charset val="134"/>
      <scheme val="minor"/>
    </font>
    <font>
      <sz val="11"/>
      <color theme="0"/>
      <name val="等线"/>
      <family val="3"/>
      <charset val="134"/>
    </font>
    <font>
      <sz val="11"/>
      <color theme="0"/>
      <name val="等线"/>
      <family val="2"/>
      <charset val="134"/>
      <scheme val="minor"/>
    </font>
    <font>
      <sz val="22"/>
      <name val="等线"/>
      <family val="3"/>
      <charset val="134"/>
      <scheme val="minor"/>
    </font>
    <font>
      <sz val="22"/>
      <color theme="1"/>
      <name val="等线"/>
      <family val="3"/>
      <charset val="134"/>
      <scheme val="minor"/>
    </font>
    <font>
      <sz val="22"/>
      <color theme="0"/>
      <name val="等线"/>
      <family val="3"/>
      <charset val="134"/>
      <scheme val="minor"/>
    </font>
    <font>
      <sz val="22"/>
      <color theme="1"/>
      <name val="等线"/>
      <family val="2"/>
      <charset val="134"/>
      <scheme val="minor"/>
    </font>
    <font>
      <u/>
      <sz val="11"/>
      <color theme="10"/>
      <name val="等线"/>
      <family val="2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333399"/>
      </left>
      <right style="thin">
        <color rgb="FF333399"/>
      </right>
      <top style="thin">
        <color rgb="FF333399"/>
      </top>
      <bottom style="thin">
        <color rgb="FF333399"/>
      </bottom>
      <diagonal/>
    </border>
    <border>
      <left/>
      <right/>
      <top style="thin">
        <color rgb="FF333399"/>
      </top>
      <bottom/>
      <diagonal/>
    </border>
    <border>
      <left style="thin">
        <color rgb="FF333399"/>
      </left>
      <right/>
      <top style="thin">
        <color rgb="FF333399"/>
      </top>
      <bottom style="thin">
        <color rgb="FF333399"/>
      </bottom>
      <diagonal/>
    </border>
    <border>
      <left/>
      <right/>
      <top style="thin">
        <color rgb="FF333399"/>
      </top>
      <bottom style="thin">
        <color rgb="FF333399"/>
      </bottom>
      <diagonal/>
    </border>
    <border>
      <left/>
      <right style="thin">
        <color rgb="FF333399"/>
      </right>
      <top style="thin">
        <color rgb="FF333399"/>
      </top>
      <bottom style="thin">
        <color rgb="FF333399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2" fillId="0" borderId="0" xfId="0" applyFont="1" applyFill="1" applyAlignment="1">
      <alignment horizontal="left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5" fillId="0" borderId="0" xfId="0" applyFont="1">
      <alignment vertical="center"/>
    </xf>
    <xf numFmtId="0" fontId="3" fillId="0" borderId="0" xfId="0" quotePrefix="1" applyFont="1" applyFill="1" applyBorder="1" applyAlignment="1">
      <alignment horizontal="left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>
      <alignment vertical="center"/>
    </xf>
    <xf numFmtId="0" fontId="8" fillId="2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wrapText="1"/>
    </xf>
    <xf numFmtId="3" fontId="6" fillId="0" borderId="1" xfId="0" applyNumberFormat="1" applyFont="1" applyFill="1" applyBorder="1" applyAlignment="1">
      <alignment horizontal="left" wrapText="1"/>
    </xf>
    <xf numFmtId="0" fontId="6" fillId="0" borderId="0" xfId="0" applyFont="1" applyFill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9" fillId="0" borderId="0" xfId="0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176" fontId="3" fillId="0" borderId="0" xfId="0" applyNumberFormat="1" applyFont="1" applyFill="1" applyBorder="1" applyAlignment="1">
      <alignment horizontal="left"/>
    </xf>
    <xf numFmtId="177" fontId="3" fillId="0" borderId="0" xfId="0" applyNumberFormat="1" applyFont="1" applyFill="1" applyBorder="1" applyAlignment="1">
      <alignment horizontal="left"/>
    </xf>
    <xf numFmtId="0" fontId="2" fillId="0" borderId="0" xfId="0" quotePrefix="1" applyFont="1">
      <alignment vertical="center"/>
    </xf>
    <xf numFmtId="0" fontId="9" fillId="0" borderId="0" xfId="0" quotePrefix="1" applyFont="1" applyAlignment="1">
      <alignment horizontal="left" vertical="center"/>
    </xf>
    <xf numFmtId="49" fontId="6" fillId="2" borderId="0" xfId="0" quotePrefix="1" applyNumberFormat="1" applyFont="1" applyFill="1" applyAlignment="1">
      <alignment horizontal="left" vertical="center"/>
    </xf>
    <xf numFmtId="178" fontId="10" fillId="0" borderId="1" xfId="1" applyNumberFormat="1" applyFill="1" applyBorder="1" applyAlignment="1" applyProtection="1">
      <alignment horizontal="center" vertical="center" wrapText="1"/>
      <protection locked="0" hidden="1"/>
    </xf>
    <xf numFmtId="178" fontId="10" fillId="0" borderId="3" xfId="1" applyNumberFormat="1" applyFill="1" applyBorder="1" applyAlignment="1" applyProtection="1">
      <alignment horizontal="center" vertical="center" wrapText="1"/>
      <protection locked="0" hidden="1"/>
    </xf>
    <xf numFmtId="178" fontId="10" fillId="0" borderId="4" xfId="1" applyNumberFormat="1" applyFill="1" applyBorder="1" applyAlignment="1" applyProtection="1">
      <alignment horizontal="center" vertical="center" wrapText="1"/>
      <protection locked="0" hidden="1"/>
    </xf>
    <xf numFmtId="0" fontId="8" fillId="0" borderId="4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 wrapText="1"/>
    </xf>
    <xf numFmtId="0" fontId="3" fillId="0" borderId="0" xfId="0" applyFont="1" applyProtection="1">
      <alignment vertical="center"/>
      <protection locked="0"/>
    </xf>
  </cellXfs>
  <cellStyles count="2">
    <cellStyle name="常规" xfId="0" builtinId="0"/>
    <cellStyle name="超链接" xfId="1" builtinId="8"/>
  </cellStyles>
  <dxfs count="15">
    <dxf>
      <border>
        <left style="thin">
          <color rgb="FF333399"/>
        </left>
        <right style="thin">
          <color rgb="FF333399"/>
        </right>
        <top style="thin">
          <color rgb="FF333399"/>
        </top>
        <bottom style="thin">
          <color rgb="FF333399"/>
        </bottom>
        <vertical/>
        <horizontal/>
      </border>
    </dxf>
    <dxf>
      <border>
        <left style="thin">
          <color rgb="FF333399"/>
        </left>
        <vertical/>
        <horizontal/>
      </border>
    </dxf>
    <dxf>
      <font>
        <color theme="0"/>
      </font>
    </dxf>
    <dxf>
      <border>
        <bottom style="thin">
          <color rgb="FF333399"/>
        </bottom>
      </border>
    </dxf>
    <dxf>
      <border>
        <left style="thin">
          <color rgb="FF333399"/>
        </left>
        <right style="thin">
          <color rgb="FF333399"/>
        </right>
        <top style="thin">
          <color rgb="FF333399"/>
        </top>
        <bottom style="thin">
          <color rgb="FF333399"/>
        </bottom>
        <vertical/>
        <horizontal/>
      </border>
    </dxf>
    <dxf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left style="thin">
          <color rgb="FF333399"/>
        </left>
        <right style="thin">
          <color rgb="FF333399"/>
        </right>
        <top style="thin">
          <color rgb="FF333399"/>
        </top>
        <bottom style="thin">
          <color rgb="FF333399"/>
        </bottom>
        <vertical/>
        <horizontal/>
      </border>
    </dxf>
    <dxf>
      <border>
        <left style="thin">
          <color rgb="FF333399"/>
        </left>
        <vertical/>
        <horizontal/>
      </border>
    </dxf>
    <dxf>
      <font>
        <color theme="0"/>
      </font>
    </dxf>
    <dxf>
      <border>
        <bottom style="thin">
          <color rgb="FF333399"/>
        </bottom>
      </border>
    </dxf>
    <dxf>
      <border>
        <left style="thin">
          <color rgb="FF333399"/>
        </left>
        <right style="thin">
          <color rgb="FF333399"/>
        </right>
        <top style="thin">
          <color rgb="FF333399"/>
        </top>
        <bottom style="thin">
          <color rgb="FF333399"/>
        </bottom>
        <vertical/>
        <horizontal/>
      </border>
    </dxf>
    <dxf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177800</xdr:colOff>
      <xdr:row>2</xdr:row>
      <xdr:rowOff>120650</xdr:rowOff>
    </xdr:from>
    <xdr:to>
      <xdr:col>1</xdr:col>
      <xdr:colOff>2882900</xdr:colOff>
      <xdr:row>2</xdr:row>
      <xdr:rowOff>3727450</xdr:rowOff>
    </xdr:to>
    <xdr:pic>
      <xdr:nvPicPr>
        <xdr:cNvPr id="31" name="fe2ad3e680a0480ec38d6c83c621ed40">
          <a:extLst>
            <a:ext uri="{FF2B5EF4-FFF2-40B4-BE49-F238E27FC236}">
              <a16:creationId xmlns:a16="http://schemas.microsoft.com/office/drawing/2014/main" id="{0E147907-13F5-4E90-8133-4957C7093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93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174625</xdr:colOff>
      <xdr:row>2</xdr:row>
      <xdr:rowOff>120650</xdr:rowOff>
    </xdr:from>
    <xdr:to>
      <xdr:col>12</xdr:col>
      <xdr:colOff>2879725</xdr:colOff>
      <xdr:row>2</xdr:row>
      <xdr:rowOff>3727450</xdr:rowOff>
    </xdr:to>
    <xdr:pic>
      <xdr:nvPicPr>
        <xdr:cNvPr id="33" name="94f0101771df81afcd18b0822a7cd629">
          <a:extLst>
            <a:ext uri="{FF2B5EF4-FFF2-40B4-BE49-F238E27FC236}">
              <a16:creationId xmlns:a16="http://schemas.microsoft.com/office/drawing/2014/main" id="{1805C5DB-10D3-4C58-98D4-D37813450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93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2</xdr:row>
      <xdr:rowOff>120650</xdr:rowOff>
    </xdr:from>
    <xdr:to>
      <xdr:col>13</xdr:col>
      <xdr:colOff>2882900</xdr:colOff>
      <xdr:row>2</xdr:row>
      <xdr:rowOff>3727450</xdr:rowOff>
    </xdr:to>
    <xdr:pic>
      <xdr:nvPicPr>
        <xdr:cNvPr id="35" name="e3f9dc671239c2dca676b7e7ec63426f">
          <a:extLst>
            <a:ext uri="{FF2B5EF4-FFF2-40B4-BE49-F238E27FC236}">
              <a16:creationId xmlns:a16="http://schemas.microsoft.com/office/drawing/2014/main" id="{0F564151-88CE-4108-B6B3-DEAB5F75D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5100" y="93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2</xdr:row>
      <xdr:rowOff>120650</xdr:rowOff>
    </xdr:from>
    <xdr:to>
      <xdr:col>14</xdr:col>
      <xdr:colOff>2886075</xdr:colOff>
      <xdr:row>2</xdr:row>
      <xdr:rowOff>3727450</xdr:rowOff>
    </xdr:to>
    <xdr:pic>
      <xdr:nvPicPr>
        <xdr:cNvPr id="37" name="06d870a43eafc5ec3c717809d5275273">
          <a:extLst>
            <a:ext uri="{FF2B5EF4-FFF2-40B4-BE49-F238E27FC236}">
              <a16:creationId xmlns:a16="http://schemas.microsoft.com/office/drawing/2014/main" id="{1B955F00-D415-46A9-ADF0-E7897B48A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5800" y="93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3</xdr:row>
      <xdr:rowOff>120650</xdr:rowOff>
    </xdr:from>
    <xdr:to>
      <xdr:col>1</xdr:col>
      <xdr:colOff>2882900</xdr:colOff>
      <xdr:row>3</xdr:row>
      <xdr:rowOff>3727450</xdr:rowOff>
    </xdr:to>
    <xdr:pic>
      <xdr:nvPicPr>
        <xdr:cNvPr id="39" name="78c6bd46abe986128bfb1b03e01ac4b3">
          <a:extLst>
            <a:ext uri="{FF2B5EF4-FFF2-40B4-BE49-F238E27FC236}">
              <a16:creationId xmlns:a16="http://schemas.microsoft.com/office/drawing/2014/main" id="{507D8BF2-E2CA-40CB-93C0-7E21FF6B9E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474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174625</xdr:colOff>
      <xdr:row>3</xdr:row>
      <xdr:rowOff>120650</xdr:rowOff>
    </xdr:from>
    <xdr:to>
      <xdr:col>12</xdr:col>
      <xdr:colOff>2879725</xdr:colOff>
      <xdr:row>3</xdr:row>
      <xdr:rowOff>3727450</xdr:rowOff>
    </xdr:to>
    <xdr:pic>
      <xdr:nvPicPr>
        <xdr:cNvPr id="41" name="c111979dc33d5b81829b68f1d1778c61">
          <a:extLst>
            <a:ext uri="{FF2B5EF4-FFF2-40B4-BE49-F238E27FC236}">
              <a16:creationId xmlns:a16="http://schemas.microsoft.com/office/drawing/2014/main" id="{6A0C0889-3F79-43D9-8CEA-9822A1597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474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3</xdr:row>
      <xdr:rowOff>120650</xdr:rowOff>
    </xdr:from>
    <xdr:to>
      <xdr:col>13</xdr:col>
      <xdr:colOff>2882900</xdr:colOff>
      <xdr:row>3</xdr:row>
      <xdr:rowOff>3727450</xdr:rowOff>
    </xdr:to>
    <xdr:pic>
      <xdr:nvPicPr>
        <xdr:cNvPr id="43" name="ae77c97d0da684e5401daeee2a607370">
          <a:extLst>
            <a:ext uri="{FF2B5EF4-FFF2-40B4-BE49-F238E27FC236}">
              <a16:creationId xmlns:a16="http://schemas.microsoft.com/office/drawing/2014/main" id="{BC8EC2E5-3723-4B17-BEC6-EA8FBEF61F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5100" y="474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3</xdr:row>
      <xdr:rowOff>120650</xdr:rowOff>
    </xdr:from>
    <xdr:to>
      <xdr:col>14</xdr:col>
      <xdr:colOff>2886075</xdr:colOff>
      <xdr:row>3</xdr:row>
      <xdr:rowOff>3727450</xdr:rowOff>
    </xdr:to>
    <xdr:pic>
      <xdr:nvPicPr>
        <xdr:cNvPr id="45" name="8c2fbafae2604af16818252417e62209">
          <a:extLst>
            <a:ext uri="{FF2B5EF4-FFF2-40B4-BE49-F238E27FC236}">
              <a16:creationId xmlns:a16="http://schemas.microsoft.com/office/drawing/2014/main" id="{3EDD2056-CD46-4556-BE68-02527ADE6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5800" y="474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3</xdr:row>
      <xdr:rowOff>120650</xdr:rowOff>
    </xdr:from>
    <xdr:to>
      <xdr:col>15</xdr:col>
      <xdr:colOff>2876550</xdr:colOff>
      <xdr:row>3</xdr:row>
      <xdr:rowOff>3727450</xdr:rowOff>
    </xdr:to>
    <xdr:pic>
      <xdr:nvPicPr>
        <xdr:cNvPr id="47" name="1eb34ea3f799eb7b1526b1c9ce81c650">
          <a:extLst>
            <a:ext uri="{FF2B5EF4-FFF2-40B4-BE49-F238E27FC236}">
              <a16:creationId xmlns:a16="http://schemas.microsoft.com/office/drawing/2014/main" id="{15593FF8-D45D-42EA-95F0-0D7D9B805F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03800" y="474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4</xdr:row>
      <xdr:rowOff>120650</xdr:rowOff>
    </xdr:from>
    <xdr:to>
      <xdr:col>1</xdr:col>
      <xdr:colOff>2882900</xdr:colOff>
      <xdr:row>4</xdr:row>
      <xdr:rowOff>3727450</xdr:rowOff>
    </xdr:to>
    <xdr:pic>
      <xdr:nvPicPr>
        <xdr:cNvPr id="49" name="bd96a7c40f24efc4c7ca6ebe2f6eef98">
          <a:extLst>
            <a:ext uri="{FF2B5EF4-FFF2-40B4-BE49-F238E27FC236}">
              <a16:creationId xmlns:a16="http://schemas.microsoft.com/office/drawing/2014/main" id="{C069883C-A907-4765-9F49-F680D42990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55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174625</xdr:colOff>
      <xdr:row>4</xdr:row>
      <xdr:rowOff>120650</xdr:rowOff>
    </xdr:from>
    <xdr:to>
      <xdr:col>12</xdr:col>
      <xdr:colOff>2879725</xdr:colOff>
      <xdr:row>4</xdr:row>
      <xdr:rowOff>3727450</xdr:rowOff>
    </xdr:to>
    <xdr:pic>
      <xdr:nvPicPr>
        <xdr:cNvPr id="51" name="df80efffd24e28978ad0507ee1e2371d">
          <a:extLst>
            <a:ext uri="{FF2B5EF4-FFF2-40B4-BE49-F238E27FC236}">
              <a16:creationId xmlns:a16="http://schemas.microsoft.com/office/drawing/2014/main" id="{06EFF6EB-88EC-464B-82EB-2A37A4F8B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855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4</xdr:row>
      <xdr:rowOff>120650</xdr:rowOff>
    </xdr:from>
    <xdr:to>
      <xdr:col>13</xdr:col>
      <xdr:colOff>2882900</xdr:colOff>
      <xdr:row>4</xdr:row>
      <xdr:rowOff>3727450</xdr:rowOff>
    </xdr:to>
    <xdr:pic>
      <xdr:nvPicPr>
        <xdr:cNvPr id="53" name="d551fdff199f437deb86cd02618541e3">
          <a:extLst>
            <a:ext uri="{FF2B5EF4-FFF2-40B4-BE49-F238E27FC236}">
              <a16:creationId xmlns:a16="http://schemas.microsoft.com/office/drawing/2014/main" id="{E2B8B00A-6FB9-4572-9D18-6836213A4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5100" y="855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4</xdr:row>
      <xdr:rowOff>120650</xdr:rowOff>
    </xdr:from>
    <xdr:to>
      <xdr:col>14</xdr:col>
      <xdr:colOff>2886075</xdr:colOff>
      <xdr:row>4</xdr:row>
      <xdr:rowOff>3727450</xdr:rowOff>
    </xdr:to>
    <xdr:pic>
      <xdr:nvPicPr>
        <xdr:cNvPr id="55" name="d890393a24478d3bfeb2a27812c33173">
          <a:extLst>
            <a:ext uri="{FF2B5EF4-FFF2-40B4-BE49-F238E27FC236}">
              <a16:creationId xmlns:a16="http://schemas.microsoft.com/office/drawing/2014/main" id="{3AC607F9-1741-444D-B481-38AD6EE38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5800" y="8559800"/>
          <a:ext cx="2705100" cy="3606800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4</xdr:row>
      <xdr:rowOff>120650</xdr:rowOff>
    </xdr:from>
    <xdr:to>
      <xdr:col>15</xdr:col>
      <xdr:colOff>2876550</xdr:colOff>
      <xdr:row>4</xdr:row>
      <xdr:rowOff>3727450</xdr:rowOff>
    </xdr:to>
    <xdr:pic>
      <xdr:nvPicPr>
        <xdr:cNvPr id="57" name="be28b5ef74c976e5ec05919290c0dcc8">
          <a:extLst>
            <a:ext uri="{FF2B5EF4-FFF2-40B4-BE49-F238E27FC236}">
              <a16:creationId xmlns:a16="http://schemas.microsoft.com/office/drawing/2014/main" id="{D425A902-9BC0-4709-8730-1C61B2EEE7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03800" y="8559800"/>
          <a:ext cx="2705100" cy="360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22"/>
  <sheetViews>
    <sheetView showGridLines="0" tabSelected="1" zoomScale="50" zoomScaleNormal="50" workbookViewId="0">
      <pane ySplit="2" topLeftCell="A3" activePane="bottomLeft" state="frozen"/>
      <selection pane="bottomLeft"/>
    </sheetView>
  </sheetViews>
  <sheetFormatPr defaultColWidth="10.75" defaultRowHeight="18" customHeight="1" x14ac:dyDescent="0.2"/>
  <cols>
    <col min="1" max="1" width="0.5" customWidth="1"/>
    <col min="2" max="2" width="40.125" customWidth="1"/>
    <col min="3" max="3" width="16.75" customWidth="1"/>
    <col min="4" max="5" width="29" customWidth="1"/>
    <col min="6" max="6" width="16.75" customWidth="1"/>
    <col min="7" max="7" width="10.75" customWidth="1"/>
    <col min="8" max="9" width="25.625" customWidth="1"/>
    <col min="10" max="10" width="20.75" customWidth="1"/>
    <col min="11" max="12" width="30.75" customWidth="1"/>
    <col min="13" max="16" width="40.125" customWidth="1"/>
    <col min="17" max="17" width="40.125" style="2" customWidth="1"/>
    <col min="18" max="41" width="10.75" style="2" hidden="1" customWidth="1"/>
    <col min="42" max="42" width="10.75" style="3" hidden="1" customWidth="1"/>
    <col min="43" max="45" width="10.75" hidden="1" customWidth="1"/>
    <col min="46" max="53" width="10.75" customWidth="1"/>
  </cols>
  <sheetData>
    <row r="1" spans="1:55" ht="32.450000000000003" customHeight="1" x14ac:dyDescent="0.2">
      <c r="A1" s="1"/>
      <c r="B1" s="12" t="str">
        <f>IF(LEN(C3)=7,IF(COUNTA(C3:C5)=1,COUNTA(C3:C5)&amp;" style, ",COUNTA(C3:C5)&amp;" styles, ")&amp;SUM(F3:F5)&amp;" units"&amp;", "&amp;U1,"")</f>
        <v>3 styles, 6040 units, FOB China Port</v>
      </c>
      <c r="C1" s="13"/>
      <c r="D1" s="13"/>
      <c r="E1" s="13"/>
      <c r="F1" s="13"/>
      <c r="G1" s="13"/>
      <c r="H1" s="14"/>
      <c r="I1" s="14"/>
      <c r="J1" s="14"/>
      <c r="K1" s="13"/>
      <c r="L1" s="13"/>
      <c r="M1" s="32" t="s">
        <v>51</v>
      </c>
      <c r="N1" s="15"/>
      <c r="O1" s="15"/>
      <c r="P1" s="15"/>
      <c r="Q1" s="27"/>
      <c r="R1" s="9" t="s">
        <v>23</v>
      </c>
      <c r="S1" s="5" t="str">
        <f>COUNTA(C3:C6)&amp;"款"</f>
        <v>3款</v>
      </c>
      <c r="T1" s="9" t="s">
        <v>22</v>
      </c>
      <c r="U1" s="5" t="s">
        <v>96</v>
      </c>
      <c r="V1" s="9" t="s">
        <v>28</v>
      </c>
      <c r="W1" s="29">
        <v>44732.843657407408</v>
      </c>
      <c r="X1" s="9" t="s">
        <v>11</v>
      </c>
      <c r="Y1" s="5" t="s">
        <v>52</v>
      </c>
      <c r="Z1" s="9" t="s">
        <v>12</v>
      </c>
      <c r="AA1" s="11" t="s">
        <v>53</v>
      </c>
      <c r="AB1" s="9" t="s">
        <v>29</v>
      </c>
      <c r="AC1" s="28">
        <v>44732</v>
      </c>
      <c r="AD1" s="9" t="s">
        <v>13</v>
      </c>
      <c r="AE1" s="5" t="s">
        <v>52</v>
      </c>
      <c r="AF1" s="9" t="s">
        <v>14</v>
      </c>
      <c r="AG1" s="11" t="s">
        <v>53</v>
      </c>
      <c r="AH1" s="9" t="s">
        <v>24</v>
      </c>
      <c r="AI1" s="6">
        <f>SUM(F3:F6)</f>
        <v>6040</v>
      </c>
      <c r="AJ1" s="9" t="s">
        <v>34</v>
      </c>
      <c r="AK1" s="11" t="s">
        <v>97</v>
      </c>
      <c r="AL1" s="9"/>
      <c r="AM1" s="5"/>
      <c r="AN1" s="3"/>
      <c r="AO1" s="3"/>
      <c r="AQ1" s="2"/>
      <c r="AR1" s="2"/>
      <c r="AS1" s="2"/>
    </row>
    <row r="2" spans="1:55" ht="32.450000000000003" customHeight="1" x14ac:dyDescent="0.2">
      <c r="A2" s="1"/>
      <c r="B2" s="16" t="s">
        <v>7</v>
      </c>
      <c r="C2" s="16" t="s">
        <v>0</v>
      </c>
      <c r="D2" s="16" t="s">
        <v>1</v>
      </c>
      <c r="E2" s="16" t="s">
        <v>6</v>
      </c>
      <c r="F2" s="16" t="str">
        <f>IFERROR(IF(FIND(817,AA1),"Moq."),"Qty.")</f>
        <v>Qty.</v>
      </c>
      <c r="G2" s="16" t="s">
        <v>16</v>
      </c>
      <c r="H2" s="16" t="s">
        <v>18</v>
      </c>
      <c r="I2" s="16" t="s">
        <v>2</v>
      </c>
      <c r="J2" s="16" t="s">
        <v>3</v>
      </c>
      <c r="K2" s="16" t="s">
        <v>4</v>
      </c>
      <c r="L2" s="16" t="s">
        <v>5</v>
      </c>
      <c r="M2" s="17" t="s">
        <v>7</v>
      </c>
      <c r="N2" s="18"/>
      <c r="O2" s="18"/>
      <c r="P2" s="18"/>
      <c r="Q2" s="19"/>
      <c r="R2" s="5" t="s">
        <v>30</v>
      </c>
      <c r="S2" s="5" t="s">
        <v>8</v>
      </c>
      <c r="T2" s="7" t="s">
        <v>37</v>
      </c>
      <c r="U2" s="7" t="s">
        <v>41</v>
      </c>
      <c r="V2" s="7" t="s">
        <v>38</v>
      </c>
      <c r="W2" s="7" t="s">
        <v>39</v>
      </c>
      <c r="X2" s="7" t="s">
        <v>27</v>
      </c>
      <c r="Y2" s="5" t="s">
        <v>25</v>
      </c>
      <c r="Z2" s="7" t="s">
        <v>40</v>
      </c>
      <c r="AA2" s="7" t="s">
        <v>43</v>
      </c>
      <c r="AB2" s="7" t="s">
        <v>42</v>
      </c>
      <c r="AC2" s="5" t="s">
        <v>9</v>
      </c>
      <c r="AD2" s="5" t="s">
        <v>15</v>
      </c>
      <c r="AE2" s="5" t="s">
        <v>17</v>
      </c>
      <c r="AF2" s="5" t="s">
        <v>19</v>
      </c>
      <c r="AG2" s="5" t="s">
        <v>10</v>
      </c>
      <c r="AH2" s="5" t="s">
        <v>21</v>
      </c>
      <c r="AI2" s="5" t="s">
        <v>28</v>
      </c>
      <c r="AJ2" s="5" t="s">
        <v>20</v>
      </c>
      <c r="AK2" s="5" t="s">
        <v>26</v>
      </c>
      <c r="AL2" s="7" t="s">
        <v>31</v>
      </c>
      <c r="AM2" s="5" t="s">
        <v>32</v>
      </c>
      <c r="AN2" s="8" t="s">
        <v>33</v>
      </c>
      <c r="AO2" s="8" t="s">
        <v>44</v>
      </c>
      <c r="AP2" s="5" t="s">
        <v>45</v>
      </c>
      <c r="AQ2" s="7" t="s">
        <v>46</v>
      </c>
      <c r="AR2" s="7" t="s">
        <v>47</v>
      </c>
      <c r="AS2" s="7" t="s">
        <v>48</v>
      </c>
      <c r="AT2" s="2"/>
      <c r="AU2" s="2"/>
      <c r="AV2" s="2"/>
      <c r="AW2" s="2"/>
      <c r="AX2" s="2"/>
      <c r="AY2" s="2"/>
      <c r="AZ2" s="2"/>
      <c r="BA2" s="2"/>
      <c r="BB2" s="2"/>
    </row>
    <row r="3" spans="1:55" ht="300" customHeight="1" x14ac:dyDescent="0.4">
      <c r="A3" s="1"/>
      <c r="B3" s="33" t="s">
        <v>54</v>
      </c>
      <c r="C3" s="20" t="s">
        <v>68</v>
      </c>
      <c r="D3" s="20" t="s">
        <v>71</v>
      </c>
      <c r="E3" s="20" t="s">
        <v>74</v>
      </c>
      <c r="F3" s="21">
        <v>3400</v>
      </c>
      <c r="G3" s="21" t="s">
        <v>84</v>
      </c>
      <c r="H3" s="20" t="s">
        <v>120</v>
      </c>
      <c r="I3" s="20" t="s">
        <v>75</v>
      </c>
      <c r="J3" s="20" t="s">
        <v>76</v>
      </c>
      <c r="K3" s="20" t="s">
        <v>78</v>
      </c>
      <c r="L3" s="20" t="s">
        <v>79</v>
      </c>
      <c r="M3" s="34" t="s">
        <v>57</v>
      </c>
      <c r="N3" s="35" t="s">
        <v>60</v>
      </c>
      <c r="O3" s="35" t="s">
        <v>63</v>
      </c>
      <c r="P3" s="36"/>
      <c r="Q3" s="37"/>
      <c r="R3" s="5" t="s">
        <v>80</v>
      </c>
      <c r="S3" s="5" t="s">
        <v>83</v>
      </c>
      <c r="T3" s="7" t="s">
        <v>89</v>
      </c>
      <c r="U3" s="7">
        <v>99</v>
      </c>
      <c r="V3" s="7"/>
      <c r="W3" s="7" t="s">
        <v>50</v>
      </c>
      <c r="X3" s="7"/>
      <c r="Y3" s="29">
        <v>44732.842418981483</v>
      </c>
      <c r="Z3" s="7">
        <v>6040</v>
      </c>
      <c r="AA3" s="7" t="s">
        <v>90</v>
      </c>
      <c r="AB3" s="3"/>
      <c r="AC3" s="5"/>
      <c r="AD3" s="28"/>
      <c r="AE3" s="5"/>
      <c r="AF3" s="5"/>
      <c r="AG3" s="5" t="s">
        <v>85</v>
      </c>
      <c r="AH3" s="5" t="s">
        <v>86</v>
      </c>
      <c r="AI3" s="28">
        <v>44732.617442129631</v>
      </c>
      <c r="AJ3" s="5" t="s">
        <v>88</v>
      </c>
      <c r="AK3" s="5" t="s">
        <v>87</v>
      </c>
      <c r="AL3" s="7">
        <v>1</v>
      </c>
      <c r="AM3" s="5"/>
      <c r="AN3" s="8"/>
      <c r="AO3" s="38" t="s">
        <v>49</v>
      </c>
      <c r="AP3" s="3" t="s">
        <v>91</v>
      </c>
      <c r="AQ3" s="2" t="s">
        <v>94</v>
      </c>
      <c r="AR3" s="2">
        <v>0</v>
      </c>
      <c r="AS3" s="30" t="s">
        <v>95</v>
      </c>
      <c r="AT3" s="2"/>
      <c r="AU3" s="2"/>
      <c r="AV3" s="2"/>
      <c r="AW3" s="2"/>
      <c r="AX3" s="2"/>
      <c r="AY3" s="2"/>
      <c r="AZ3" s="2"/>
      <c r="BA3" s="2"/>
      <c r="BB3" s="2"/>
    </row>
    <row r="4" spans="1:55" ht="300" customHeight="1" x14ac:dyDescent="0.4">
      <c r="A4" s="1"/>
      <c r="B4" s="33" t="s">
        <v>55</v>
      </c>
      <c r="C4" s="20" t="s">
        <v>69</v>
      </c>
      <c r="D4" s="20" t="s">
        <v>72</v>
      </c>
      <c r="E4" s="20" t="s">
        <v>74</v>
      </c>
      <c r="F4" s="21">
        <v>1840</v>
      </c>
      <c r="G4" s="21" t="s">
        <v>84</v>
      </c>
      <c r="H4" s="20" t="s">
        <v>120</v>
      </c>
      <c r="I4" s="20" t="s">
        <v>75</v>
      </c>
      <c r="J4" s="20" t="s">
        <v>76</v>
      </c>
      <c r="K4" s="20" t="s">
        <v>78</v>
      </c>
      <c r="L4" s="20" t="s">
        <v>79</v>
      </c>
      <c r="M4" s="34" t="s">
        <v>58</v>
      </c>
      <c r="N4" s="35" t="s">
        <v>61</v>
      </c>
      <c r="O4" s="35" t="s">
        <v>64</v>
      </c>
      <c r="P4" s="35" t="s">
        <v>66</v>
      </c>
      <c r="Q4" s="37"/>
      <c r="R4" s="5" t="s">
        <v>81</v>
      </c>
      <c r="S4" s="5" t="s">
        <v>83</v>
      </c>
      <c r="T4" s="7" t="s">
        <v>89</v>
      </c>
      <c r="U4" s="7">
        <v>99</v>
      </c>
      <c r="V4" s="7"/>
      <c r="W4" s="7" t="s">
        <v>50</v>
      </c>
      <c r="X4" s="7"/>
      <c r="Y4" s="29">
        <v>44732.842418981483</v>
      </c>
      <c r="Z4" s="7">
        <v>6040</v>
      </c>
      <c r="AA4" s="7" t="s">
        <v>90</v>
      </c>
      <c r="AB4" s="3"/>
      <c r="AC4" s="5"/>
      <c r="AD4" s="28"/>
      <c r="AE4" s="5"/>
      <c r="AF4" s="5"/>
      <c r="AG4" s="5" t="s">
        <v>85</v>
      </c>
      <c r="AH4" s="5" t="s">
        <v>86</v>
      </c>
      <c r="AI4" s="28">
        <v>44732.617442129631</v>
      </c>
      <c r="AJ4" s="5" t="s">
        <v>88</v>
      </c>
      <c r="AK4" s="5" t="s">
        <v>87</v>
      </c>
      <c r="AL4" s="7">
        <v>1</v>
      </c>
      <c r="AM4" s="5"/>
      <c r="AN4" s="8"/>
      <c r="AO4" s="38" t="s">
        <v>49</v>
      </c>
      <c r="AP4" s="3" t="s">
        <v>92</v>
      </c>
      <c r="AQ4" s="2" t="s">
        <v>94</v>
      </c>
      <c r="AR4" s="2">
        <v>0</v>
      </c>
      <c r="AS4" s="30" t="s">
        <v>95</v>
      </c>
      <c r="AT4" s="2"/>
      <c r="AU4" s="2"/>
      <c r="AV4" s="2"/>
      <c r="AW4" s="2"/>
      <c r="AX4" s="2"/>
      <c r="AY4" s="2"/>
      <c r="AZ4" s="2"/>
      <c r="BA4" s="2"/>
      <c r="BB4" s="2"/>
    </row>
    <row r="5" spans="1:55" ht="300" customHeight="1" x14ac:dyDescent="0.4">
      <c r="A5" s="1"/>
      <c r="B5" s="33" t="s">
        <v>56</v>
      </c>
      <c r="C5" s="20" t="s">
        <v>70</v>
      </c>
      <c r="D5" s="20" t="s">
        <v>73</v>
      </c>
      <c r="E5" s="20" t="s">
        <v>74</v>
      </c>
      <c r="F5" s="21">
        <v>800</v>
      </c>
      <c r="G5" s="21" t="s">
        <v>84</v>
      </c>
      <c r="H5" s="20" t="s">
        <v>120</v>
      </c>
      <c r="I5" s="20" t="s">
        <v>75</v>
      </c>
      <c r="J5" s="20" t="s">
        <v>77</v>
      </c>
      <c r="K5" s="20" t="s">
        <v>78</v>
      </c>
      <c r="L5" s="20" t="s">
        <v>79</v>
      </c>
      <c r="M5" s="34" t="s">
        <v>59</v>
      </c>
      <c r="N5" s="35" t="s">
        <v>62</v>
      </c>
      <c r="O5" s="35" t="s">
        <v>65</v>
      </c>
      <c r="P5" s="35" t="s">
        <v>67</v>
      </c>
      <c r="Q5" s="37"/>
      <c r="R5" s="5" t="s">
        <v>82</v>
      </c>
      <c r="S5" s="5" t="s">
        <v>83</v>
      </c>
      <c r="T5" s="7" t="s">
        <v>89</v>
      </c>
      <c r="U5" s="7">
        <v>99</v>
      </c>
      <c r="V5" s="7"/>
      <c r="W5" s="7" t="s">
        <v>50</v>
      </c>
      <c r="X5" s="7"/>
      <c r="Y5" s="29">
        <v>44732.842418981483</v>
      </c>
      <c r="Z5" s="7">
        <v>6040</v>
      </c>
      <c r="AA5" s="7" t="s">
        <v>90</v>
      </c>
      <c r="AB5" s="3"/>
      <c r="AC5" s="5"/>
      <c r="AD5" s="28"/>
      <c r="AE5" s="5"/>
      <c r="AF5" s="5"/>
      <c r="AG5" s="5" t="s">
        <v>85</v>
      </c>
      <c r="AH5" s="5" t="s">
        <v>86</v>
      </c>
      <c r="AI5" s="28">
        <v>44732.617442129631</v>
      </c>
      <c r="AJ5" s="5" t="s">
        <v>88</v>
      </c>
      <c r="AK5" s="5" t="s">
        <v>87</v>
      </c>
      <c r="AL5" s="7">
        <v>1</v>
      </c>
      <c r="AM5" s="5"/>
      <c r="AN5" s="8"/>
      <c r="AO5" s="38" t="s">
        <v>49</v>
      </c>
      <c r="AP5" s="3" t="s">
        <v>93</v>
      </c>
      <c r="AQ5" s="2" t="s">
        <v>94</v>
      </c>
      <c r="AR5" s="2">
        <v>0</v>
      </c>
      <c r="AS5" s="30" t="s">
        <v>95</v>
      </c>
      <c r="AT5" s="2"/>
      <c r="AU5" s="2"/>
      <c r="AV5" s="2"/>
      <c r="AW5" s="2"/>
      <c r="AX5" s="2"/>
      <c r="AY5" s="2"/>
      <c r="AZ5" s="2"/>
      <c r="BA5" s="2"/>
      <c r="BB5" s="2"/>
    </row>
    <row r="6" spans="1:55" ht="32.450000000000003" customHeight="1" x14ac:dyDescent="0.4">
      <c r="A6" s="1"/>
      <c r="B6" s="22" t="str">
        <f>IF(C6="","","Remarks:")</f>
        <v/>
      </c>
      <c r="C6" s="13"/>
      <c r="D6" s="23"/>
      <c r="E6" s="23"/>
      <c r="F6" s="24"/>
      <c r="G6" s="24"/>
      <c r="H6" s="23"/>
      <c r="I6" s="23"/>
      <c r="J6" s="23"/>
      <c r="K6" s="23"/>
      <c r="L6" s="23"/>
      <c r="M6" s="25"/>
      <c r="N6" s="24"/>
      <c r="O6" s="24"/>
      <c r="P6" s="24"/>
      <c r="Q6" s="24"/>
      <c r="R6" s="7"/>
      <c r="S6" s="7"/>
      <c r="T6" s="7"/>
      <c r="U6" s="7"/>
      <c r="V6" s="7"/>
      <c r="W6" s="7"/>
      <c r="X6" s="7"/>
      <c r="Y6" s="7"/>
      <c r="Z6" s="7"/>
      <c r="AA6" s="7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4"/>
    </row>
    <row r="7" spans="1:55" ht="18" customHeight="1" x14ac:dyDescent="0.2"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5" ht="18" customHeight="1" x14ac:dyDescent="0.2"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5" ht="18" customHeight="1" x14ac:dyDescent="0.2"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5" ht="18" customHeight="1" x14ac:dyDescent="0.2"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</row>
    <row r="11" spans="1:55" ht="18" customHeight="1" x14ac:dyDescent="0.2"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Q11" s="2"/>
      <c r="AR11" s="2"/>
      <c r="AS11" s="2"/>
      <c r="AT11" s="2"/>
      <c r="AU11" s="2"/>
      <c r="AV11" s="2"/>
      <c r="AW11" s="2"/>
      <c r="AX11" s="2"/>
      <c r="AY11" s="2"/>
    </row>
    <row r="12" spans="1:55" ht="18" customHeight="1" x14ac:dyDescent="0.2">
      <c r="AQ12" s="2"/>
      <c r="AR12" s="2"/>
      <c r="AS12" s="2"/>
      <c r="AT12" s="2"/>
      <c r="AU12" s="2"/>
      <c r="AV12" s="2"/>
      <c r="AW12" s="2"/>
      <c r="AX12" s="2"/>
      <c r="AY12" s="2"/>
    </row>
    <row r="13" spans="1:55" ht="18" customHeight="1" x14ac:dyDescent="0.2">
      <c r="AQ13" s="2"/>
      <c r="AR13" s="2"/>
      <c r="AS13" s="2"/>
      <c r="AT13" s="2"/>
      <c r="AU13" s="2"/>
      <c r="AV13" s="2"/>
      <c r="AW13" s="2"/>
      <c r="AX13" s="2"/>
      <c r="AY13" s="2"/>
    </row>
    <row r="14" spans="1:55" ht="18" customHeight="1" x14ac:dyDescent="0.2">
      <c r="AQ14" s="2"/>
      <c r="AR14" s="2"/>
      <c r="AS14" s="2"/>
      <c r="AT14" s="2"/>
      <c r="AU14" s="2"/>
      <c r="AV14" s="2"/>
      <c r="AW14" s="2"/>
      <c r="AX14" s="2"/>
      <c r="AY14" s="2"/>
    </row>
    <row r="15" spans="1:55" ht="18" customHeight="1" x14ac:dyDescent="0.2">
      <c r="AQ15" s="2"/>
      <c r="AR15" s="2"/>
      <c r="AS15" s="2"/>
      <c r="AT15" s="2"/>
      <c r="AU15" s="2"/>
      <c r="AV15" s="2"/>
      <c r="AW15" s="2"/>
      <c r="AX15" s="2"/>
      <c r="AY15" s="2"/>
    </row>
    <row r="16" spans="1:55" ht="18" customHeight="1" x14ac:dyDescent="0.2">
      <c r="AQ16" s="2"/>
      <c r="AR16" s="2"/>
      <c r="AS16" s="2"/>
      <c r="AT16" s="2"/>
      <c r="AU16" s="2"/>
      <c r="AV16" s="2"/>
      <c r="AW16" s="2"/>
      <c r="AX16" s="2"/>
      <c r="AY16" s="2"/>
    </row>
    <row r="17" spans="43:51" ht="18" customHeight="1" x14ac:dyDescent="0.2">
      <c r="AQ17" s="2"/>
      <c r="AR17" s="2"/>
      <c r="AS17" s="2"/>
      <c r="AT17" s="2"/>
      <c r="AU17" s="2"/>
      <c r="AV17" s="2"/>
      <c r="AW17" s="2"/>
      <c r="AX17" s="2"/>
      <c r="AY17" s="2"/>
    </row>
    <row r="18" spans="43:51" ht="18" customHeight="1" x14ac:dyDescent="0.2">
      <c r="AQ18" s="2"/>
      <c r="AR18" s="2"/>
      <c r="AS18" s="2"/>
      <c r="AT18" s="2"/>
      <c r="AU18" s="2"/>
      <c r="AV18" s="2"/>
      <c r="AW18" s="2"/>
      <c r="AX18" s="2"/>
      <c r="AY18" s="2"/>
    </row>
    <row r="19" spans="43:51" ht="18" customHeight="1" x14ac:dyDescent="0.2">
      <c r="AQ19" s="2"/>
      <c r="AR19" s="2"/>
      <c r="AS19" s="2"/>
      <c r="AT19" s="2"/>
      <c r="AU19" s="2"/>
      <c r="AV19" s="2"/>
      <c r="AW19" s="2"/>
      <c r="AX19" s="2"/>
      <c r="AY19" s="2"/>
    </row>
    <row r="20" spans="43:51" ht="18" customHeight="1" x14ac:dyDescent="0.2">
      <c r="AQ20" s="2"/>
      <c r="AR20" s="2"/>
      <c r="AS20" s="2"/>
      <c r="AT20" s="2"/>
      <c r="AU20" s="2"/>
      <c r="AV20" s="2"/>
      <c r="AW20" s="2"/>
      <c r="AX20" s="2"/>
      <c r="AY20" s="2"/>
    </row>
    <row r="21" spans="43:51" ht="18" customHeight="1" x14ac:dyDescent="0.2">
      <c r="AQ21" s="2"/>
      <c r="AR21" s="2"/>
      <c r="AS21" s="2"/>
      <c r="AT21" s="2"/>
      <c r="AU21" s="2"/>
      <c r="AV21" s="2"/>
      <c r="AW21" s="2"/>
      <c r="AX21" s="2"/>
      <c r="AY21" s="2"/>
    </row>
    <row r="22" spans="43:51" ht="18" customHeight="1" x14ac:dyDescent="0.2">
      <c r="AQ22" s="2"/>
      <c r="AR22" s="2"/>
      <c r="AS22" s="2"/>
      <c r="AT22" s="2"/>
      <c r="AU22" s="2"/>
      <c r="AV22" s="2"/>
      <c r="AW22" s="2"/>
      <c r="AX22" s="2"/>
      <c r="AY22" s="2"/>
    </row>
  </sheetData>
  <sheetProtection formatCells="0" formatColumns="0" formatRows="0" insertHyperlinks="0" sort="0" autoFilter="0" pivotTables="0"/>
  <phoneticPr fontId="1" type="noConversion"/>
  <conditionalFormatting sqref="M1">
    <cfRule type="expression" dxfId="14" priority="2">
      <formula>$C$3=""</formula>
    </cfRule>
  </conditionalFormatting>
  <hyperlinks>
    <hyperlink ref="B3" display="fe2ad3e680a0480ec38d6c83c621ed40" xr:uid="{0389CD08-FC38-4EBE-A783-6742E7068F91}"/>
    <hyperlink ref="M3" display="94f0101771df81afcd18b0822a7cd629" xr:uid="{CA4D9CA0-3C36-4E47-9F9A-AF441EF6ED96}"/>
    <hyperlink ref="N3" display="e3f9dc671239c2dca676b7e7ec63426f" xr:uid="{2A0277AA-E6A0-4941-8F6E-B93269147F4A}"/>
    <hyperlink ref="O3" display="06d870a43eafc5ec3c717809d5275273" xr:uid="{689827EE-A0B2-4919-BB2A-5E9E397A649B}"/>
    <hyperlink ref="B4" display="78c6bd46abe986128bfb1b03e01ac4b3" xr:uid="{61548204-8098-49DE-9973-DFC2D0CDEE63}"/>
    <hyperlink ref="M4" display="c111979dc33d5b81829b68f1d1778c61" xr:uid="{23DF3DBC-4FED-49F9-BA23-D968A2E0F416}"/>
    <hyperlink ref="N4" display="ae77c97d0da684e5401daeee2a607370" xr:uid="{4E7A98B1-A88A-4232-AA97-70980184D126}"/>
    <hyperlink ref="O4" display="8c2fbafae2604af16818252417e62209" xr:uid="{BD002FE9-4B9D-40D5-AB4C-FD673233F529}"/>
    <hyperlink ref="P4" display="1eb34ea3f799eb7b1526b1c9ce81c650" xr:uid="{BCEA41AE-A40B-42DC-87A0-33ACC7D07511}"/>
    <hyperlink ref="B5" display="bd96a7c40f24efc4c7ca6ebe2f6eef98" xr:uid="{9373158D-B0C3-4483-9AFA-6C1FD0546AD8}"/>
    <hyperlink ref="M5" display="df80efffd24e28978ad0507ee1e2371d" xr:uid="{0401D0AC-32FF-4310-B443-665C2644CD91}"/>
    <hyperlink ref="N5" display="d551fdff199f437deb86cd02618541e3" xr:uid="{AF5E7CAE-EECA-453A-B8CE-84FF8EBB4FE2}"/>
    <hyperlink ref="O5" display="d890393a24478d3bfeb2a27812c33173" xr:uid="{78F04B1D-72E7-46D8-A0BF-4652760E9A40}"/>
    <hyperlink ref="P5" display="be28b5ef74c976e5ec05919290c0dcc8" xr:uid="{BD3DE875-1538-4B0A-AC6A-C18C0B7D5A15}"/>
  </hyperlinks>
  <pageMargins left="0.11811023622047245" right="0.11811023622047245" top="0.19685039370078741" bottom="0.19685039370078741" header="0.11811023622047245" footer="0.11811023622047245"/>
  <pageSetup paperSize="9" scale="2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0"/>
  <sheetViews>
    <sheetView showGridLines="0" zoomScale="50" zoomScaleNormal="50" workbookViewId="0">
      <selection activeCell="B3" sqref="B3:S4"/>
    </sheetView>
  </sheetViews>
  <sheetFormatPr defaultColWidth="8.75" defaultRowHeight="18" customHeight="1" x14ac:dyDescent="0.2"/>
  <cols>
    <col min="1" max="1" width="0.5" customWidth="1"/>
    <col min="2" max="2" width="16.75" customWidth="1"/>
    <col min="3" max="3" width="32.75" customWidth="1"/>
    <col min="4" max="16" width="16.75" customWidth="1"/>
    <col min="17" max="17" width="10.5" hidden="1" customWidth="1"/>
    <col min="18" max="18" width="8.75" hidden="1" customWidth="1"/>
  </cols>
  <sheetData>
    <row r="1" spans="2:19" ht="3" customHeight="1" x14ac:dyDescent="0.2">
      <c r="Q1" s="3"/>
      <c r="R1" s="3"/>
    </row>
    <row r="2" spans="2:19" ht="32.450000000000003" customHeight="1" x14ac:dyDescent="0.2">
      <c r="B2" s="26" t="str">
        <f>IF(E$2="","",IF(C2="Color","Item No",LEFT(Q2,LEN(Q2)-3)))</f>
        <v>Item No</v>
      </c>
      <c r="C2" s="26" t="s">
        <v>98</v>
      </c>
      <c r="D2" s="26" t="s">
        <v>100</v>
      </c>
      <c r="E2" s="31" t="s">
        <v>103</v>
      </c>
      <c r="F2" s="31" t="s">
        <v>106</v>
      </c>
      <c r="G2" s="31" t="s">
        <v>108</v>
      </c>
      <c r="H2" s="31" t="s">
        <v>110</v>
      </c>
      <c r="I2" s="31" t="s">
        <v>112</v>
      </c>
      <c r="J2" s="26"/>
      <c r="K2" s="26"/>
      <c r="L2" s="26"/>
      <c r="M2" s="26"/>
      <c r="N2" s="26"/>
      <c r="O2" s="26"/>
      <c r="P2" s="26"/>
      <c r="Q2" s="3" t="s">
        <v>115</v>
      </c>
      <c r="R2" s="3"/>
    </row>
    <row r="3" spans="2:19" ht="32.450000000000003" customHeight="1" x14ac:dyDescent="0.2">
      <c r="B3" s="26" t="str">
        <f t="shared" ref="B3:B5" si="0">IF(E$2="","",IF(C3="Color","Item No",LEFT(Q3,LEN(Q3)-3)))</f>
        <v>370737A</v>
      </c>
      <c r="C3" s="26" t="s">
        <v>99</v>
      </c>
      <c r="D3" s="31" t="s">
        <v>101</v>
      </c>
      <c r="E3" s="31" t="s">
        <v>104</v>
      </c>
      <c r="F3" s="31" t="s">
        <v>104</v>
      </c>
      <c r="G3" s="31" t="s">
        <v>109</v>
      </c>
      <c r="H3" s="31" t="s">
        <v>111</v>
      </c>
      <c r="I3" s="31" t="s">
        <v>113</v>
      </c>
      <c r="J3" s="26"/>
      <c r="K3" s="26"/>
      <c r="L3" s="26"/>
      <c r="M3" s="26"/>
      <c r="N3" s="26"/>
      <c r="O3" s="26"/>
      <c r="P3" s="26"/>
      <c r="Q3" s="3" t="s">
        <v>116</v>
      </c>
      <c r="R3" s="3" t="s">
        <v>119</v>
      </c>
    </row>
    <row r="4" spans="2:19" ht="32.450000000000003" customHeight="1" x14ac:dyDescent="0.2">
      <c r="B4" s="26" t="str">
        <f t="shared" si="0"/>
        <v>Item No</v>
      </c>
      <c r="C4" s="26" t="s">
        <v>98</v>
      </c>
      <c r="D4" s="26" t="s">
        <v>100</v>
      </c>
      <c r="E4" s="31" t="s">
        <v>103</v>
      </c>
      <c r="F4" s="31" t="s">
        <v>106</v>
      </c>
      <c r="G4" s="31" t="s">
        <v>108</v>
      </c>
      <c r="H4" s="31" t="s">
        <v>110</v>
      </c>
      <c r="I4" s="31" t="s">
        <v>112</v>
      </c>
      <c r="J4" s="26"/>
      <c r="K4" s="26"/>
      <c r="L4" s="26"/>
      <c r="M4" s="26"/>
      <c r="N4" s="26"/>
      <c r="O4" s="26"/>
      <c r="P4" s="26"/>
      <c r="Q4" s="3" t="s">
        <v>117</v>
      </c>
      <c r="R4" s="3"/>
    </row>
    <row r="5" spans="2:19" ht="32.450000000000003" customHeight="1" x14ac:dyDescent="0.2">
      <c r="B5" s="26" t="str">
        <f t="shared" si="0"/>
        <v>370737B</v>
      </c>
      <c r="C5" s="26" t="s">
        <v>99</v>
      </c>
      <c r="D5" s="31" t="s">
        <v>102</v>
      </c>
      <c r="E5" s="31" t="s">
        <v>105</v>
      </c>
      <c r="F5" s="31" t="s">
        <v>107</v>
      </c>
      <c r="G5" s="31" t="s">
        <v>107</v>
      </c>
      <c r="H5" s="31" t="s">
        <v>107</v>
      </c>
      <c r="I5" s="31" t="s">
        <v>114</v>
      </c>
      <c r="J5" s="26"/>
      <c r="K5" s="26"/>
      <c r="L5" s="26"/>
      <c r="M5" s="26"/>
      <c r="N5" s="26"/>
      <c r="O5" s="26"/>
      <c r="P5" s="26"/>
      <c r="Q5" s="3" t="s">
        <v>118</v>
      </c>
      <c r="R5" s="3" t="s">
        <v>119</v>
      </c>
    </row>
    <row r="6" spans="2:19" ht="18" hidden="1" customHeight="1" x14ac:dyDescent="0.2">
      <c r="B6" s="10">
        <v>1</v>
      </c>
      <c r="C6" s="10">
        <v>1</v>
      </c>
      <c r="D6" s="10">
        <v>1</v>
      </c>
      <c r="E6" s="10">
        <v>1</v>
      </c>
      <c r="F6" s="10">
        <f>COUNTA(F2:F5)</f>
        <v>4</v>
      </c>
      <c r="G6" s="10">
        <f t="shared" ref="G6:O6" si="1">COUNTA(G2:G5)</f>
        <v>4</v>
      </c>
      <c r="H6" s="10">
        <f t="shared" si="1"/>
        <v>4</v>
      </c>
      <c r="I6" s="10">
        <f t="shared" si="1"/>
        <v>4</v>
      </c>
      <c r="J6" s="10">
        <f t="shared" si="1"/>
        <v>0</v>
      </c>
      <c r="K6" s="10">
        <f t="shared" si="1"/>
        <v>0</v>
      </c>
      <c r="L6" s="10">
        <f t="shared" si="1"/>
        <v>0</v>
      </c>
      <c r="M6" s="10">
        <f t="shared" si="1"/>
        <v>0</v>
      </c>
      <c r="N6" s="10">
        <f t="shared" si="1"/>
        <v>0</v>
      </c>
      <c r="O6" s="10">
        <f t="shared" si="1"/>
        <v>0</v>
      </c>
      <c r="P6" s="10">
        <f>COUNTA(P2:P5)</f>
        <v>0</v>
      </c>
      <c r="Q6" s="3" t="s">
        <v>36</v>
      </c>
      <c r="R6" s="3" t="s">
        <v>35</v>
      </c>
      <c r="S6" s="2"/>
    </row>
    <row r="7" spans="2:19" ht="18" customHeight="1" x14ac:dyDescent="0.2">
      <c r="Q7" s="3"/>
      <c r="R7" s="3"/>
      <c r="S7" s="2"/>
    </row>
    <row r="8" spans="2:19" ht="18" customHeight="1" x14ac:dyDescent="0.2">
      <c r="Q8" s="2"/>
      <c r="R8" s="2"/>
      <c r="S8" s="2"/>
    </row>
    <row r="9" spans="2:19" ht="18" customHeight="1" x14ac:dyDescent="0.2">
      <c r="Q9" s="2"/>
      <c r="R9" s="2"/>
      <c r="S9" s="2"/>
    </row>
    <row r="10" spans="2:19" ht="18" customHeight="1" x14ac:dyDescent="0.2">
      <c r="Q10" s="2"/>
      <c r="R10" s="2"/>
      <c r="S10" s="2"/>
    </row>
  </sheetData>
  <phoneticPr fontId="1" type="noConversion"/>
  <conditionalFormatting sqref="B2:P2 B5:P5">
    <cfRule type="expression" dxfId="13" priority="8">
      <formula>$C$2=""</formula>
    </cfRule>
    <cfRule type="expression" dxfId="12" priority="14">
      <formula>AND($B2="Item No",B$6&gt;0)</formula>
    </cfRule>
  </conditionalFormatting>
  <conditionalFormatting sqref="C2:P2 C5:P5">
    <cfRule type="expression" dxfId="11" priority="13">
      <formula>C$6&gt;0</formula>
    </cfRule>
  </conditionalFormatting>
  <conditionalFormatting sqref="B2 B5">
    <cfRule type="expression" dxfId="10" priority="9">
      <formula>OR($C2="Total",$R2="尾行")</formula>
    </cfRule>
    <cfRule type="expression" dxfId="9" priority="10">
      <formula>AND($C2&lt;&gt;"Color",$C2&lt;&gt;"Total",$R2&lt;&gt;"尾行")</formula>
    </cfRule>
    <cfRule type="notContainsBlanks" dxfId="8" priority="11">
      <formula>LEN(TRIM(B2))&gt;0</formula>
    </cfRule>
    <cfRule type="expression" dxfId="7" priority="12">
      <formula>$B2="Item No"</formula>
    </cfRule>
  </conditionalFormatting>
  <conditionalFormatting sqref="B3:P4">
    <cfRule type="expression" dxfId="6" priority="1">
      <formula>$C$2=""</formula>
    </cfRule>
    <cfRule type="expression" dxfId="5" priority="7">
      <formula>AND($B3="Item No",B$6&gt;0)</formula>
    </cfRule>
  </conditionalFormatting>
  <conditionalFormatting sqref="C3:P4">
    <cfRule type="expression" dxfId="4" priority="6">
      <formula>C$6&gt;0</formula>
    </cfRule>
  </conditionalFormatting>
  <conditionalFormatting sqref="B3:B4">
    <cfRule type="expression" dxfId="3" priority="2">
      <formula>OR($C3="Total",$R3="尾行")</formula>
    </cfRule>
    <cfRule type="expression" dxfId="2" priority="3">
      <formula>AND($C3&lt;&gt;"Color",$C3&lt;&gt;"Total",$R3&lt;&gt;"尾行")</formula>
    </cfRule>
    <cfRule type="notContainsBlanks" dxfId="1" priority="4">
      <formula>LEN(TRIM(B3))&gt;0</formula>
    </cfRule>
    <cfRule type="expression" dxfId="0" priority="5">
      <formula>$B3="Item No"</formula>
    </cfRule>
  </conditionalFormatting>
  <pageMargins left="0.11811023622047245" right="0.11811023622047245" top="0.19685039370078741" bottom="0.19685039370078741" header="0.11811023622047245" footer="0.11811023622047245"/>
  <pageSetup paperSize="9" scale="5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78</vt:i4>
      </vt:variant>
    </vt:vector>
  </HeadingPairs>
  <TitlesOfParts>
    <vt:vector size="80" baseType="lpstr">
      <vt:lpstr>Stocks</vt:lpstr>
      <vt:lpstr>Breakdown</vt:lpstr>
      <vt:lpstr>Stocks!_ESF10026</vt:lpstr>
      <vt:lpstr>Stocks!_ESF10242</vt:lpstr>
      <vt:lpstr>Stocks!_ESF10514</vt:lpstr>
      <vt:lpstr>Stocks!_ESF11105</vt:lpstr>
      <vt:lpstr>Stocks!_ESF11106</vt:lpstr>
      <vt:lpstr>Stocks!_ESF11107</vt:lpstr>
      <vt:lpstr>Stocks!_ESF12374</vt:lpstr>
      <vt:lpstr>Stocks!_ESF13156</vt:lpstr>
      <vt:lpstr>Stocks!_ESF13166</vt:lpstr>
      <vt:lpstr>Stocks!_ESF13167</vt:lpstr>
      <vt:lpstr>Stocks!_ESF13168</vt:lpstr>
      <vt:lpstr>Stocks!_ESF13452</vt:lpstr>
      <vt:lpstr>Breakdown!_ESF14714</vt:lpstr>
      <vt:lpstr>Breakdown!_ESF14715</vt:lpstr>
      <vt:lpstr>Breakdown!_ESF14716</vt:lpstr>
      <vt:lpstr>Breakdown!_ESF14717</vt:lpstr>
      <vt:lpstr>Breakdown!_ESF14718</vt:lpstr>
      <vt:lpstr>Breakdown!_ESF14719</vt:lpstr>
      <vt:lpstr>Breakdown!_ESF14720</vt:lpstr>
      <vt:lpstr>Breakdown!_ESF14721</vt:lpstr>
      <vt:lpstr>Breakdown!_ESF14722</vt:lpstr>
      <vt:lpstr>Breakdown!_ESF14723</vt:lpstr>
      <vt:lpstr>Breakdown!_ESF14724</vt:lpstr>
      <vt:lpstr>Breakdown!_ESF14725</vt:lpstr>
      <vt:lpstr>Breakdown!_ESF14726</vt:lpstr>
      <vt:lpstr>Breakdown!_ESF14727</vt:lpstr>
      <vt:lpstr>Breakdown!_ESF14728</vt:lpstr>
      <vt:lpstr>Breakdown!_ESF14729</vt:lpstr>
      <vt:lpstr>Breakdown!_ESF14730</vt:lpstr>
      <vt:lpstr>Stocks!_ESF15024</vt:lpstr>
      <vt:lpstr>Stocks!_ESF15025</vt:lpstr>
      <vt:lpstr>Stocks!_ESF15026</vt:lpstr>
      <vt:lpstr>Stocks!_ESF15027</vt:lpstr>
      <vt:lpstr>Stocks!_ESF15028</vt:lpstr>
      <vt:lpstr>Stocks!_ESF15029</vt:lpstr>
      <vt:lpstr>Stocks!_ESF15405</vt:lpstr>
      <vt:lpstr>Stocks!_ESF15407</vt:lpstr>
      <vt:lpstr>Stocks!_ESF29786</vt:lpstr>
      <vt:lpstr>Stocks!_ESF34908</vt:lpstr>
      <vt:lpstr>Stocks!_ESF37217</vt:lpstr>
      <vt:lpstr>Stocks!_ESF37397</vt:lpstr>
      <vt:lpstr>Stocks!_ESF37511</vt:lpstr>
      <vt:lpstr>Stocks!_ESF4263</vt:lpstr>
      <vt:lpstr>Stocks!_ESF4265</vt:lpstr>
      <vt:lpstr>Stocks!_ESF4266</vt:lpstr>
      <vt:lpstr>Stocks!_ESF4267</vt:lpstr>
      <vt:lpstr>Stocks!_ESF4269</vt:lpstr>
      <vt:lpstr>Stocks!_ESF4270</vt:lpstr>
      <vt:lpstr>Stocks!_ESF4271</vt:lpstr>
      <vt:lpstr>Stocks!_ESF4272</vt:lpstr>
      <vt:lpstr>Stocks!_ESF4273</vt:lpstr>
      <vt:lpstr>Stocks!_ESF4274</vt:lpstr>
      <vt:lpstr>Stocks!_ESF4277</vt:lpstr>
      <vt:lpstr>Stocks!_ESF5408</vt:lpstr>
      <vt:lpstr>Stocks!_ESF5409</vt:lpstr>
      <vt:lpstr>Stocks!_ESF5422</vt:lpstr>
      <vt:lpstr>Stocks!_ESF5423</vt:lpstr>
      <vt:lpstr>Stocks!_ESF5536</vt:lpstr>
      <vt:lpstr>Stocks!_ESF5537</vt:lpstr>
      <vt:lpstr>Stocks!_ESF5538</vt:lpstr>
      <vt:lpstr>Stocks!_ESF5539</vt:lpstr>
      <vt:lpstr>Stocks!_ESF5540</vt:lpstr>
      <vt:lpstr>Stocks!_ESF5541</vt:lpstr>
      <vt:lpstr>Stocks!_ESF5542</vt:lpstr>
      <vt:lpstr>Stocks!_ESF5564</vt:lpstr>
      <vt:lpstr>Stocks!_ESF7926</vt:lpstr>
      <vt:lpstr>Stocks!_ESF8108</vt:lpstr>
      <vt:lpstr>Stocks!_ESF8266</vt:lpstr>
      <vt:lpstr>Stocks!_ESF8370</vt:lpstr>
      <vt:lpstr>Stocks!_ESF8384</vt:lpstr>
      <vt:lpstr>Stocks!_ESF8600</vt:lpstr>
      <vt:lpstr>Stocks!_ESF8672</vt:lpstr>
      <vt:lpstr>Stocks!_ESF9078</vt:lpstr>
      <vt:lpstr>Stocks!_ESF9249</vt:lpstr>
      <vt:lpstr>Breakdown!_EST1063</vt:lpstr>
      <vt:lpstr>Stocks!_EST405</vt:lpstr>
      <vt:lpstr>Stocks!_EST406</vt:lpstr>
      <vt:lpstr>Stocks!Print_Titles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93650</dc:creator>
  <cp:lastModifiedBy>Vickie</cp:lastModifiedBy>
  <cp:lastPrinted>2021-07-16T03:50:36Z</cp:lastPrinted>
  <dcterms:created xsi:type="dcterms:W3CDTF">2019-09-25T06:54:51Z</dcterms:created>
  <dcterms:modified xsi:type="dcterms:W3CDTF">2022-06-21T14:52:37Z</dcterms:modified>
</cp:coreProperties>
</file>